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3 way interaction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<sst xmlns="http://schemas.openxmlformats.org/spreadsheetml/2006/main" count="42" uniqueCount="42">
  <si>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Name of variable 1:</t>
  </si>
  <si>
    <t>Name of variable 2:</t>
  </si>
  <si>
    <t>Name of variable 3:</t>
  </si>
  <si>
    <t>Var 1:</t>
  </si>
  <si>
    <t>Var 2:</t>
  </si>
  <si>
    <t>Var 3:</t>
  </si>
  <si>
    <t>Var 1*Var 2*Var 3:</t>
  </si>
  <si>
    <t>Var 2*Var 3:</t>
  </si>
  <si>
    <t>Var 1*Var 3:</t>
  </si>
  <si>
    <t>Var 1*Var 2:</t>
  </si>
  <si>
    <t>var X</t>
  </si>
  <si>
    <t>var Z</t>
  </si>
  <si>
    <t>var W</t>
  </si>
  <si>
    <t>Variable names:</t>
  </si>
  <si>
    <t>Unstandardised regression coefficients:</t>
  </si>
  <si>
    <t>Intercept / Constant:</t>
  </si>
  <si>
    <t>Sample size:</t>
  </si>
  <si>
    <t>Number of control variables:</t>
  </si>
  <si>
    <t>Z(low)</t>
  </si>
  <si>
    <t>Z(high)</t>
  </si>
  <si>
    <t>W(low)</t>
  </si>
  <si>
    <t>W(high)</t>
  </si>
  <si>
    <t>Additional information for slope difference test:</t>
  </si>
  <si>
    <t>Variance of Var1*Var2 coefficient:</t>
  </si>
  <si>
    <t>Variance of Var1*Var3 coefficent:</t>
  </si>
  <si>
    <t>Variance of Var1*Var2*Var3 coefficient:</t>
  </si>
  <si>
    <t>Covariance of Var1*Var2, Var1*Var3 coefficients:</t>
  </si>
  <si>
    <t>Covariance of Var1*Var2, Var1*Var2*Var3 coefficients:</t>
  </si>
  <si>
    <t>Covariance of Var1*Var3, Var1*Var2*Var3 coefficients:</t>
  </si>
  <si>
    <t>Pair of slopes</t>
  </si>
  <si>
    <t>t-value for slope difference</t>
  </si>
  <si>
    <t>p-value for slope difference</t>
  </si>
  <si>
    <t>Enter information from your regression in the shaded cells</t>
  </si>
  <si>
    <t>Slope difference tests:</t>
  </si>
  <si>
    <t>(1) and (2)</t>
  </si>
  <si>
    <t>(2) and (4)</t>
  </si>
  <si>
    <t>(3) and (4)</t>
  </si>
  <si>
    <t>(1) and (3)</t>
  </si>
  <si>
    <t>(1) and (4)</t>
  </si>
  <si>
    <t>(2) and (3)</t>
  </si>
  <si>
    <t>Do not type below this line</t>
  </si>
  <si>
    <t>This worksheet plots three-way interaction effects for standardised variables, and (below the plot) tests for differences between the slopes. For further information see www.jeremydawson.co.uk/slopes.htm.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</si>
</sst>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.75"/>
      <name val="Arial"/>
      <family val="0"/>
    </font>
    <font>
      <b/>
      <sz val="11.75"/>
      <name val="Times New Roman"/>
      <family val="1"/>
    </font>
    <font>
      <sz val="11.75"/>
      <name val="Times New Roman"/>
      <family val="1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170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way interactions'!$B$42</c:f>
              <c:strCache>
                <c:ptCount val="1"/>
                <c:pt idx="0">
                  <c:v>(1) High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interactions'!$C$48:$D$48</c:f>
              <c:numCache>
                <c:ptCount val="2"/>
                <c:pt idx="0">
                  <c:v>3.0467</c:v>
                </c:pt>
                <c:pt idx="1">
                  <c:v>3.2913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way interactions'!$B$43</c:f>
              <c:strCache>
                <c:ptCount val="1"/>
                <c:pt idx="0">
                  <c:v>(2) High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interactions'!$C$49:$D$49</c:f>
              <c:numCache>
                <c:ptCount val="2"/>
                <c:pt idx="0">
                  <c:v>3.0227</c:v>
                </c:pt>
                <c:pt idx="1">
                  <c:v>2.8953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way interactions'!$B$44</c:f>
              <c:strCache>
                <c:ptCount val="1"/>
                <c:pt idx="0">
                  <c:v>(3) Low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interactions'!$C$50:$D$50</c:f>
              <c:numCache>
                <c:ptCount val="2"/>
                <c:pt idx="0">
                  <c:v>3.0287</c:v>
                </c:pt>
                <c:pt idx="1">
                  <c:v>2.8013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way interactions'!$B$45</c:f>
              <c:strCache>
                <c:ptCount val="1"/>
                <c:pt idx="0">
                  <c:v>(4) Low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interactions'!$C$51:$D$51</c:f>
              <c:numCache>
                <c:ptCount val="2"/>
                <c:pt idx="0">
                  <c:v>2.8847</c:v>
                </c:pt>
                <c:pt idx="1">
                  <c:v>3.0293</c:v>
                </c:pt>
              </c:numCache>
            </c:numRef>
          </c:val>
          <c:smooth val="0"/>
        </c:ser>
        <c:marker val="1"/>
        <c:axId val="17764830"/>
        <c:axId val="45418023"/>
      </c:lineChart>
      <c:catAx>
        <c:axId val="1776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5418023"/>
        <c:crosses val="autoZero"/>
        <c:auto val="1"/>
        <c:lblOffset val="100"/>
        <c:noMultiLvlLbl val="0"/>
      </c:catAx>
      <c:valAx>
        <c:axId val="4541802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7764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6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781550" y="485775"/>
        <a:ext cx="5514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workbookViewId="0" topLeftCell="A1">
      <selection activeCell="E1" sqref="E1"/>
    </sheetView>
  </sheetViews>
  <sheetFormatPr defaultColWidth="9.140625" defaultRowHeight="12.75"/>
  <cols>
    <col min="1" max="1" width="46.8515625" style="0" bestFit="1" customWidth="1"/>
    <col min="2" max="2" width="15.7109375" style="0" customWidth="1"/>
    <col min="4" max="4" width="28.00390625" style="0" customWidth="1"/>
    <col min="5" max="5" width="27.00390625" style="0" customWidth="1"/>
    <col min="6" max="6" width="27.7109375" style="0" customWidth="1"/>
    <col min="7" max="7" width="12.140625" style="0" bestFit="1" customWidth="1"/>
    <col min="8" max="8" width="12.57421875" style="0" bestFit="1" customWidth="1"/>
  </cols>
  <sheetData>
    <row r="1" spans="1:9" ht="12.75" customHeight="1">
      <c r="A1" s="23" t="s">
        <v>41</v>
      </c>
      <c r="B1" s="23"/>
      <c r="C1" s="23"/>
      <c r="D1" s="23"/>
      <c r="E1" s="8"/>
      <c r="F1" s="8"/>
      <c r="G1" s="8"/>
      <c r="H1" s="8"/>
      <c r="I1" s="8"/>
    </row>
    <row r="2" spans="1:9" ht="12.75">
      <c r="A2" s="23"/>
      <c r="B2" s="23"/>
      <c r="C2" s="23"/>
      <c r="D2" s="23"/>
      <c r="E2" s="8"/>
      <c r="F2" s="8"/>
      <c r="G2" s="8"/>
      <c r="H2" s="8"/>
      <c r="I2" s="8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5.5">
      <c r="A4" s="10" t="s">
        <v>32</v>
      </c>
      <c r="B4" s="5"/>
      <c r="C4" s="5"/>
      <c r="D4" s="5"/>
      <c r="E4" s="5"/>
      <c r="F4" s="5"/>
      <c r="G4" s="5"/>
      <c r="H4" s="5"/>
      <c r="I4" s="5"/>
    </row>
    <row r="5" ht="12.75">
      <c r="A5" s="4"/>
    </row>
    <row r="6" ht="12.75">
      <c r="A6" s="6" t="s">
        <v>13</v>
      </c>
    </row>
    <row r="7" spans="1:2" ht="12.75">
      <c r="A7" s="1" t="s">
        <v>0</v>
      </c>
      <c r="B7" s="9" t="s">
        <v>10</v>
      </c>
    </row>
    <row r="8" spans="1:2" ht="12.75">
      <c r="A8" s="1" t="s">
        <v>1</v>
      </c>
      <c r="B8" s="9" t="s">
        <v>11</v>
      </c>
    </row>
    <row r="9" spans="1:2" ht="12.75">
      <c r="A9" s="1" t="s">
        <v>2</v>
      </c>
      <c r="B9" s="9" t="s">
        <v>12</v>
      </c>
    </row>
    <row r="10" spans="1:2" ht="12.75">
      <c r="A10" s="2"/>
      <c r="B10" s="3"/>
    </row>
    <row r="11" spans="1:2" ht="12.75">
      <c r="A11" s="6" t="s">
        <v>14</v>
      </c>
      <c r="B11" s="3"/>
    </row>
    <row r="12" spans="1:2" ht="12.75">
      <c r="A12" s="1" t="s">
        <v>3</v>
      </c>
      <c r="B12" s="11">
        <v>0.0043</v>
      </c>
    </row>
    <row r="13" spans="1:2" ht="12.75">
      <c r="A13" s="1" t="s">
        <v>4</v>
      </c>
      <c r="B13" s="11">
        <v>0.064</v>
      </c>
    </row>
    <row r="14" spans="1:2" ht="12.75">
      <c r="A14" s="1" t="s">
        <v>5</v>
      </c>
      <c r="B14" s="11">
        <v>0.042</v>
      </c>
    </row>
    <row r="15" spans="1:2" ht="12.75">
      <c r="A15" s="1" t="s">
        <v>9</v>
      </c>
      <c r="B15" s="11">
        <v>0.025</v>
      </c>
    </row>
    <row r="16" spans="1:2" ht="12.75">
      <c r="A16" s="1" t="s">
        <v>8</v>
      </c>
      <c r="B16" s="11">
        <v>0</v>
      </c>
    </row>
    <row r="17" spans="1:2" ht="12.75">
      <c r="A17" s="1" t="s">
        <v>7</v>
      </c>
      <c r="B17" s="11">
        <v>0.063</v>
      </c>
    </row>
    <row r="18" spans="1:2" ht="12.75">
      <c r="A18" s="1" t="s">
        <v>6</v>
      </c>
      <c r="B18" s="11">
        <v>0.093</v>
      </c>
    </row>
    <row r="19" spans="1:2" ht="12.75">
      <c r="A19" s="2"/>
      <c r="B19" s="3"/>
    </row>
    <row r="20" spans="1:2" ht="12.75">
      <c r="A20" s="1" t="s">
        <v>15</v>
      </c>
      <c r="B20" s="11">
        <v>3</v>
      </c>
    </row>
    <row r="22" spans="1:2" ht="12.75">
      <c r="A22" s="6" t="s">
        <v>22</v>
      </c>
      <c r="B22" s="7"/>
    </row>
    <row r="23" spans="1:2" ht="12.75">
      <c r="A23" s="1" t="s">
        <v>16</v>
      </c>
      <c r="B23" s="12">
        <v>296</v>
      </c>
    </row>
    <row r="24" spans="1:2" ht="12.75">
      <c r="A24" s="1" t="s">
        <v>17</v>
      </c>
      <c r="B24" s="12">
        <v>4</v>
      </c>
    </row>
    <row r="25" spans="1:2" ht="12.75">
      <c r="A25" s="1"/>
      <c r="B25" s="7"/>
    </row>
    <row r="26" spans="1:2" ht="12.75">
      <c r="A26" s="1" t="s">
        <v>23</v>
      </c>
      <c r="B26" s="12">
        <v>0.006404</v>
      </c>
    </row>
    <row r="27" spans="1:2" ht="12.75">
      <c r="A27" s="1" t="s">
        <v>24</v>
      </c>
      <c r="B27" s="12">
        <v>0.01372</v>
      </c>
    </row>
    <row r="28" spans="1:2" ht="12.75">
      <c r="A28" s="1" t="s">
        <v>25</v>
      </c>
      <c r="B28" s="12">
        <v>0.01804</v>
      </c>
    </row>
    <row r="29" spans="1:4" ht="15.75">
      <c r="A29" s="1" t="s">
        <v>26</v>
      </c>
      <c r="B29" s="12">
        <v>-0.00206</v>
      </c>
      <c r="D29" s="15" t="s">
        <v>33</v>
      </c>
    </row>
    <row r="30" spans="1:2" ht="12.75">
      <c r="A30" s="1" t="s">
        <v>27</v>
      </c>
      <c r="B30" s="12">
        <v>0.0004276</v>
      </c>
    </row>
    <row r="31" spans="1:6" ht="13.5" thickBot="1">
      <c r="A31" s="1" t="s">
        <v>28</v>
      </c>
      <c r="B31" s="12">
        <v>0.004923</v>
      </c>
      <c r="D31" s="14" t="s">
        <v>29</v>
      </c>
      <c r="E31" s="14" t="s">
        <v>30</v>
      </c>
      <c r="F31" s="14" t="s">
        <v>31</v>
      </c>
    </row>
    <row r="32" spans="4:6" ht="12.75">
      <c r="D32" t="s">
        <v>34</v>
      </c>
      <c r="E32" s="13">
        <f>(B16+B18*I44)/(SQRT(B27+I44*I44*B28+2*I44*B31))</f>
        <v>0.45593713529989965</v>
      </c>
      <c r="F32" s="13">
        <f>TDIST(ABS(E32),B23-B24-8,2)</f>
        <v>0.6487836193436312</v>
      </c>
    </row>
    <row r="33" spans="4:6" ht="12.75">
      <c r="D33" t="s">
        <v>37</v>
      </c>
      <c r="E33" s="13">
        <f>(B15+B18*I46)/(SQRT(B26+I46*I46*B28+2*I46*B30))</f>
        <v>0.741871373169472</v>
      </c>
      <c r="F33" s="13">
        <f>TDIST(ABS(E33),B23-B24-8,2)</f>
        <v>0.4587783430920318</v>
      </c>
    </row>
    <row r="34" spans="4:6" ht="12.75">
      <c r="D34" t="s">
        <v>38</v>
      </c>
      <c r="E34" s="13">
        <f>(B15*(I44-I43)+B16*(I46-I45)+B18*(I44*I46-I43*I45))/(SQRT(((I44-I43)*(I44-I43)*B26)+((I46-I45)*(I46-I45)*B27)+((I44*I46-I43*I45)*(I44*I46-I43*I45)*B28)+(2*(I44-I43)*(I46-I45)*B29)+(2*(I44-I43)*(I44*I46-I43*I45)*B30)+(2*(I46-I45)*(I44*I46-I43*I45)*B31)))</f>
        <v>0.19761765309758147</v>
      </c>
      <c r="F34" s="13">
        <f>TDIST(ABS(E34),B23-B24-8,2)</f>
        <v>0.8434855888170562</v>
      </c>
    </row>
    <row r="35" spans="4:6" ht="12.75">
      <c r="D35" t="s">
        <v>39</v>
      </c>
      <c r="E35" s="13">
        <f>(B15*(I44-I43)+B16*(I45-I46)+B18*(I44*I45-I43*I46))/(SQRT(((I44-I43)*(I44-I43)*B26)+((I45-I46)*(I45-I46)*B27)+((I44*I45-I43*I46)*(I44*I45-I43*I46)*B28)+(2*(I44-I43)*(I45-I46)*B29)+(2*(I44-I43)*(I44*I45-I43*I46)*B30)+(2*(I45-I46)*(I44*I45-I43*I46)*B31)))</f>
        <v>0.16056018911196107</v>
      </c>
      <c r="F35" s="13">
        <f>TDIST(ABS(E35),B23-B24-8,2)</f>
        <v>0.8725539583521648</v>
      </c>
    </row>
    <row r="36" spans="1:6" ht="12.75">
      <c r="A36" s="18"/>
      <c r="B36" s="18"/>
      <c r="D36" t="s">
        <v>35</v>
      </c>
      <c r="E36" s="13">
        <f>(B15+B18*I45)/(SQRT(B26+I45*I45*B28+2*I45*B30))</f>
        <v>-0.4427473684999612</v>
      </c>
      <c r="F36" s="13">
        <f>TDIST(ABS(E36),B23-B24-8,2)</f>
        <v>0.6582855039679658</v>
      </c>
    </row>
    <row r="37" spans="1:6" ht="12.75">
      <c r="A37" s="18"/>
      <c r="B37" s="18"/>
      <c r="D37" t="s">
        <v>36</v>
      </c>
      <c r="E37" s="13">
        <f>(B16+B18*I43)/(SQRT(B27+I43*I43*B28+2*I43*B31))</f>
        <v>-0.6282349882894847</v>
      </c>
      <c r="F37" s="13">
        <f>TDIST(ABS(E37),B23-B24-8,2)</f>
        <v>0.53035488979095</v>
      </c>
    </row>
    <row r="38" spans="1:2" ht="12.75">
      <c r="A38" s="18"/>
      <c r="B38" s="18"/>
    </row>
    <row r="39" spans="1:2" ht="12.75">
      <c r="A39" s="18"/>
      <c r="B39" s="18" t="str">
        <f>CONCATENATE("Low ",B7)</f>
        <v>Low var X</v>
      </c>
    </row>
    <row r="40" s="17" customFormat="1" ht="12.75">
      <c r="A40" s="16" t="s">
        <v>40</v>
      </c>
    </row>
    <row r="41" spans="1:2" ht="12.75">
      <c r="A41" s="18"/>
      <c r="B41" s="18"/>
    </row>
    <row r="42" spans="1:12" ht="12.75">
      <c r="A42" s="18"/>
      <c r="B42" s="18" t="str">
        <f>CONCATENATE("(1) High ",B8,", High ",B9)</f>
        <v>(1) High var Z, High var W</v>
      </c>
      <c r="C42" s="18"/>
      <c r="D42" s="18"/>
      <c r="E42" s="18"/>
      <c r="F42" s="18"/>
      <c r="G42" s="18"/>
      <c r="H42" s="18"/>
      <c r="I42" s="18"/>
      <c r="J42" s="18"/>
      <c r="K42" s="19"/>
      <c r="L42" s="19"/>
    </row>
    <row r="43" spans="1:12" ht="12.75">
      <c r="A43" s="18"/>
      <c r="B43" s="18" t="str">
        <f>CONCATENATE("(2) High ",B8,", Low ",B9)</f>
        <v>(2) High var Z, Low var W</v>
      </c>
      <c r="C43" s="22" t="str">
        <f>CONCATENATE("Low ",B9)</f>
        <v>Low var W</v>
      </c>
      <c r="D43" s="22"/>
      <c r="E43" s="22" t="str">
        <f>CONCATENATE("High ",B9)</f>
        <v>High var W</v>
      </c>
      <c r="F43" s="22"/>
      <c r="G43" s="18"/>
      <c r="H43" s="20" t="s">
        <v>18</v>
      </c>
      <c r="I43" s="18">
        <v>-1</v>
      </c>
      <c r="J43" s="18"/>
      <c r="K43" s="19"/>
      <c r="L43" s="19"/>
    </row>
    <row r="44" spans="1:12" ht="12.75">
      <c r="A44" s="18"/>
      <c r="B44" s="18" t="str">
        <f>CONCATENATE("(3) Low ",B8,", High ",B9)</f>
        <v>(3) Low var Z, High var W</v>
      </c>
      <c r="C44" s="18" t="str">
        <f>CONCATENATE("Low ",B8)</f>
        <v>Low var Z</v>
      </c>
      <c r="D44" s="18" t="str">
        <f>CONCATENATE("High ",B8)</f>
        <v>High var Z</v>
      </c>
      <c r="E44" s="18" t="str">
        <f>CONCATENATE("Low ",B8)</f>
        <v>Low var Z</v>
      </c>
      <c r="F44" s="18" t="str">
        <f>CONCATENATE("High ",B8)</f>
        <v>High var Z</v>
      </c>
      <c r="G44" s="18"/>
      <c r="H44" s="20" t="s">
        <v>19</v>
      </c>
      <c r="I44" s="18">
        <v>1</v>
      </c>
      <c r="J44" s="18"/>
      <c r="K44" s="19"/>
      <c r="L44" s="19"/>
    </row>
    <row r="45" spans="1:12" ht="12.75">
      <c r="A45" s="18"/>
      <c r="B45" s="18" t="str">
        <f>CONCATENATE("(4) Low ",B8,", Low ",B9)</f>
        <v>(4) Low var Z, Low var W</v>
      </c>
      <c r="C45" s="18"/>
      <c r="D45" s="18"/>
      <c r="E45" s="18"/>
      <c r="F45" s="18"/>
      <c r="G45" s="18"/>
      <c r="H45" s="20" t="s">
        <v>20</v>
      </c>
      <c r="I45" s="18">
        <v>-1</v>
      </c>
      <c r="J45" s="18"/>
      <c r="K45" s="19"/>
      <c r="L45" s="19"/>
    </row>
    <row r="46" spans="1:12" ht="12.75">
      <c r="A46" s="18"/>
      <c r="B46" s="18"/>
      <c r="C46" s="18"/>
      <c r="D46" s="18"/>
      <c r="E46" s="18"/>
      <c r="F46" s="18"/>
      <c r="G46" s="18"/>
      <c r="H46" s="20" t="s">
        <v>21</v>
      </c>
      <c r="I46" s="18">
        <v>1</v>
      </c>
      <c r="J46" s="18"/>
      <c r="K46" s="19"/>
      <c r="L46" s="19"/>
    </row>
    <row r="47" spans="1:12" ht="12.75">
      <c r="A47" s="18"/>
      <c r="B47" s="18"/>
      <c r="C47" s="18" t="str">
        <f>CONCATENATE("Low ",B7)</f>
        <v>Low var X</v>
      </c>
      <c r="D47" s="18" t="str">
        <f>CONCATENATE("High ",B7)</f>
        <v>High var X</v>
      </c>
      <c r="E47" s="18"/>
      <c r="F47" s="18"/>
      <c r="G47" s="18"/>
      <c r="H47" s="18"/>
      <c r="I47" s="18"/>
      <c r="J47" s="18"/>
      <c r="K47" s="19"/>
      <c r="L47" s="19"/>
    </row>
    <row r="48" spans="1:12" ht="12.75">
      <c r="A48" s="18"/>
      <c r="B48" s="18"/>
      <c r="C48" s="18">
        <f aca="true" t="shared" si="0" ref="C48:D51">F48</f>
        <v>3.0467</v>
      </c>
      <c r="D48" s="18">
        <f t="shared" si="0"/>
        <v>3.2913</v>
      </c>
      <c r="E48" s="18"/>
      <c r="F48" s="18">
        <f>(-1*B12)+B13+B14-B15-B16+B17-B18+B20</f>
        <v>3.0467</v>
      </c>
      <c r="G48" s="18">
        <f>B12+B13+B14+B15+B16+B17+B18+B20</f>
        <v>3.2913</v>
      </c>
      <c r="H48" s="18"/>
      <c r="I48" s="18"/>
      <c r="J48" s="18"/>
      <c r="K48" s="19"/>
      <c r="L48" s="19"/>
    </row>
    <row r="49" spans="1:12" ht="12.75">
      <c r="A49" s="18"/>
      <c r="B49" s="18"/>
      <c r="C49" s="18">
        <f t="shared" si="0"/>
        <v>3.0227</v>
      </c>
      <c r="D49" s="18">
        <f t="shared" si="0"/>
        <v>2.8953</v>
      </c>
      <c r="E49" s="18"/>
      <c r="F49" s="18">
        <f>(-1*B12)+B13-B14-B15+B16-B17+B18+B20</f>
        <v>3.0227</v>
      </c>
      <c r="G49" s="18">
        <f>B12+B13-B14+B15-B16-B17-B18+B20</f>
        <v>2.8953</v>
      </c>
      <c r="H49" s="18"/>
      <c r="I49" s="18"/>
      <c r="J49" s="18"/>
      <c r="K49" s="19"/>
      <c r="L49" s="19"/>
    </row>
    <row r="50" spans="1:12" ht="12.75">
      <c r="A50" s="21"/>
      <c r="B50" s="21"/>
      <c r="C50" s="18">
        <f t="shared" si="0"/>
        <v>3.0287</v>
      </c>
      <c r="D50" s="18">
        <f t="shared" si="0"/>
        <v>2.8013</v>
      </c>
      <c r="E50" s="18"/>
      <c r="F50" s="18">
        <f>(-1*B12)-B13+B14+B15-B16-B17+B18+B20</f>
        <v>3.0287</v>
      </c>
      <c r="G50" s="18">
        <f>B12-B13+B14-B15+B16-B17-B18+B20</f>
        <v>2.8013</v>
      </c>
      <c r="H50" s="18"/>
      <c r="I50" s="18"/>
      <c r="J50" s="18"/>
      <c r="K50" s="19"/>
      <c r="L50" s="19"/>
    </row>
    <row r="51" spans="1:12" ht="12.75">
      <c r="A51" s="21"/>
      <c r="B51" s="21"/>
      <c r="C51" s="18">
        <f t="shared" si="0"/>
        <v>2.8847</v>
      </c>
      <c r="D51" s="18">
        <f t="shared" si="0"/>
        <v>3.0293</v>
      </c>
      <c r="E51" s="18"/>
      <c r="F51" s="18">
        <f>(-1*B12)-B13-B14+B15+B16+B17-B18+B20</f>
        <v>2.8847</v>
      </c>
      <c r="G51" s="18">
        <f>B12-B13-B14-B15-B16+B17+B18+B20</f>
        <v>3.0293</v>
      </c>
      <c r="H51" s="18"/>
      <c r="I51" s="18"/>
      <c r="J51" s="18"/>
      <c r="K51" s="19"/>
      <c r="L51" s="19"/>
    </row>
    <row r="52" spans="1:12" ht="12.75">
      <c r="A52" s="21"/>
      <c r="B52" s="21"/>
      <c r="C52" s="18"/>
      <c r="D52" s="18"/>
      <c r="E52" s="18"/>
      <c r="F52" s="18"/>
      <c r="G52" s="18"/>
      <c r="H52" s="18"/>
      <c r="I52" s="18"/>
      <c r="J52" s="18"/>
      <c r="K52" s="19"/>
      <c r="L52" s="19"/>
    </row>
    <row r="53" spans="1:12" ht="12.75">
      <c r="A53" s="21"/>
      <c r="B53" s="21"/>
      <c r="C53" s="18"/>
      <c r="D53" s="18"/>
      <c r="E53" s="18"/>
      <c r="F53" s="18"/>
      <c r="G53" s="18"/>
      <c r="H53" s="18"/>
      <c r="I53" s="18"/>
      <c r="J53" s="18"/>
      <c r="K53" s="19"/>
      <c r="L53" s="19"/>
    </row>
    <row r="54" spans="1:12" ht="12.75">
      <c r="A54" s="21"/>
      <c r="B54" s="21"/>
      <c r="C54" s="18"/>
      <c r="D54" s="18"/>
      <c r="E54" s="18"/>
      <c r="F54" s="18"/>
      <c r="G54" s="18"/>
      <c r="H54" s="18"/>
      <c r="I54" s="18"/>
      <c r="J54" s="18"/>
      <c r="K54" s="19"/>
      <c r="L54" s="19"/>
    </row>
    <row r="55" spans="1:12" ht="12.75">
      <c r="A55" s="21"/>
      <c r="B55" s="21"/>
      <c r="C55" s="18"/>
      <c r="D55" s="18"/>
      <c r="E55" s="18"/>
      <c r="F55" s="18"/>
      <c r="G55" s="18"/>
      <c r="H55" s="18"/>
      <c r="I55" s="18"/>
      <c r="J55" s="18"/>
      <c r="K55" s="19"/>
      <c r="L55" s="19"/>
    </row>
    <row r="56" spans="1:10" ht="12.75">
      <c r="A56" s="21"/>
      <c r="B56" s="21"/>
      <c r="C56" s="21"/>
      <c r="D56" s="21"/>
      <c r="E56" s="21"/>
      <c r="F56" s="21"/>
      <c r="G56" s="21"/>
      <c r="H56" s="21"/>
      <c r="I56" s="21"/>
      <c r="J56" s="21"/>
    </row>
  </sheetData>
  <mergeCells count="3">
    <mergeCell ref="C43:D43"/>
    <mergeCell ref="E43:F43"/>
    <mergeCell ref="A1:D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Aston Business School</cp:lastModifiedBy>
  <dcterms:created xsi:type="dcterms:W3CDTF">2002-06-17T16:53:18Z</dcterms:created>
  <dcterms:modified xsi:type="dcterms:W3CDTF">2006-08-25T13:52:56Z</dcterms:modified>
  <cp:category/>
  <cp:version/>
  <cp:contentType/>
  <cp:contentStatus/>
</cp:coreProperties>
</file>